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61"/>
  <c r="H59" s="1"/>
  <c r="H58" s="1"/>
  <c r="H57" s="1"/>
  <c r="G61"/>
  <c r="G59" s="1"/>
  <c r="G58" s="1"/>
  <c r="G57" s="1"/>
  <c r="J59"/>
  <c r="I59"/>
  <c r="F59"/>
  <c r="E59"/>
  <c r="D59"/>
  <c r="C59"/>
  <c r="J58"/>
  <c r="I58"/>
  <c r="F58"/>
  <c r="E58"/>
  <c r="D58"/>
  <c r="C58"/>
  <c r="J57"/>
  <c r="F57"/>
  <c r="E57"/>
  <c r="D57"/>
  <c r="C57"/>
  <c r="H56"/>
  <c r="G56"/>
  <c r="G54" s="1"/>
  <c r="H55"/>
  <c r="G55"/>
  <c r="J54"/>
  <c r="I54"/>
  <c r="H54"/>
  <c r="F54"/>
  <c r="E54"/>
  <c r="E33" s="1"/>
  <c r="E11" s="1"/>
  <c r="D54"/>
  <c r="H53"/>
  <c r="G53"/>
  <c r="H52"/>
  <c r="G52"/>
  <c r="H51"/>
  <c r="G51"/>
  <c r="H50"/>
  <c r="G50"/>
  <c r="H49"/>
  <c r="G49"/>
  <c r="H48"/>
  <c r="G48"/>
  <c r="G46" s="1"/>
  <c r="H47"/>
  <c r="H46" s="1"/>
  <c r="G47"/>
  <c r="J46"/>
  <c r="J33" s="1"/>
  <c r="I46"/>
  <c r="F46"/>
  <c r="E46"/>
  <c r="D46"/>
  <c r="H45"/>
  <c r="G45"/>
  <c r="G44" s="1"/>
  <c r="G33" s="1"/>
  <c r="J44"/>
  <c r="I44"/>
  <c r="H44"/>
  <c r="F44"/>
  <c r="E44"/>
  <c r="D44"/>
  <c r="H43"/>
  <c r="G43"/>
  <c r="H42"/>
  <c r="G42"/>
  <c r="H41"/>
  <c r="G41"/>
  <c r="H40"/>
  <c r="G40"/>
  <c r="H39"/>
  <c r="G39"/>
  <c r="H38"/>
  <c r="G38"/>
  <c r="H37"/>
  <c r="G37"/>
  <c r="H36"/>
  <c r="G36"/>
  <c r="H35"/>
  <c r="H34" s="1"/>
  <c r="H33" s="1"/>
  <c r="G35"/>
  <c r="J34"/>
  <c r="I34"/>
  <c r="I33" s="1"/>
  <c r="I11" s="1"/>
  <c r="I10" s="1"/>
  <c r="I9" s="1"/>
  <c r="G34"/>
  <c r="F34"/>
  <c r="F33" s="1"/>
  <c r="E34"/>
  <c r="D34"/>
  <c r="D33" s="1"/>
  <c r="H32"/>
  <c r="G32"/>
  <c r="H31"/>
  <c r="G31"/>
  <c r="H30"/>
  <c r="G30"/>
  <c r="H29"/>
  <c r="G29"/>
  <c r="H28"/>
  <c r="H27" s="1"/>
  <c r="G28"/>
  <c r="J27"/>
  <c r="I27"/>
  <c r="G27"/>
  <c r="F27"/>
  <c r="E27"/>
  <c r="D27"/>
  <c r="H26"/>
  <c r="G26"/>
  <c r="H25"/>
  <c r="G25"/>
  <c r="H24"/>
  <c r="G24"/>
  <c r="H23"/>
  <c r="G23"/>
  <c r="H22"/>
  <c r="G22"/>
  <c r="H21"/>
  <c r="G21"/>
  <c r="H20"/>
  <c r="G20"/>
  <c r="H19"/>
  <c r="G19"/>
  <c r="E19"/>
  <c r="D19"/>
  <c r="H18"/>
  <c r="G18"/>
  <c r="H17"/>
  <c r="G17"/>
  <c r="H16"/>
  <c r="G16"/>
  <c r="H15"/>
  <c r="G15"/>
  <c r="H14"/>
  <c r="H13" s="1"/>
  <c r="G14"/>
  <c r="J13"/>
  <c r="I13"/>
  <c r="G13"/>
  <c r="G12" s="1"/>
  <c r="G11" s="1"/>
  <c r="G10" s="1"/>
  <c r="G9" s="1"/>
  <c r="F13"/>
  <c r="E13"/>
  <c r="D13"/>
  <c r="D12" s="1"/>
  <c r="D11" s="1"/>
  <c r="D10" s="1"/>
  <c r="D9" s="1"/>
  <c r="J12"/>
  <c r="I12"/>
  <c r="F12"/>
  <c r="E12"/>
  <c r="C9"/>
  <c r="J11" l="1"/>
  <c r="J10" s="1"/>
  <c r="J9" s="1"/>
  <c r="H12"/>
  <c r="H11" s="1"/>
  <c r="H10" s="1"/>
  <c r="H9" s="1"/>
  <c r="E10"/>
  <c r="E9"/>
  <c r="F11"/>
  <c r="F10" s="1"/>
  <c r="F9" s="1"/>
  <c r="I57"/>
</calcChain>
</file>

<file path=xl/sharedStrings.xml><?xml version="1.0" encoding="utf-8"?>
<sst xmlns="http://schemas.openxmlformats.org/spreadsheetml/2006/main" count="136" uniqueCount="136">
  <si>
    <t>BIBLIOTECA METROPOLITANA BUCURESTI</t>
  </si>
  <si>
    <t>Anexa 7 b</t>
  </si>
  <si>
    <t>COD FISCAL: 4505405</t>
  </si>
  <si>
    <t xml:space="preserve">CONTUL DE EXECUŢIE A BUGETULUI INSTITUŢIILOR PUBLICE  - Cheltuieli </t>
  </si>
  <si>
    <t>LA DATA DE 31.12.2016</t>
  </si>
  <si>
    <t>Cod 21        Capitol *)………………………… Subcapitol ……………………………..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</si>
  <si>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</si>
  <si>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</si>
  <si>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</si>
  <si>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</si>
  <si>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</si>
  <si>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</si>
  <si>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</si>
  <si>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</si>
  <si>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</si>
  <si>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</si>
  <si>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 xml:space="preserve">initiale </t>
  </si>
  <si>
    <t>definitive</t>
  </si>
  <si>
    <t>A</t>
  </si>
  <si>
    <t>B</t>
  </si>
  <si>
    <t>7=5- 6</t>
  </si>
  <si>
    <t xml:space="preserve"> 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</si>
  <si>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</si>
  <si>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</si>
  <si>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</si>
  <si>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</si>
  <si>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 ( cod 10.01.01 la 10.01.16+10.01.30)</t>
  </si>
  <si>
    <t>10.01</t>
  </si>
  <si>
    <t xml:space="preserve">          Salarii de bază</t>
  </si>
  <si>
    <t>10.01.01</t>
  </si>
  <si>
    <t xml:space="preserve">          Sporuri pentru condiţii de muncă</t>
  </si>
  <si>
    <t>10.01.05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</si>
  <si>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</si>
  <si>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</si>
  <si>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</si>
  <si>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</si>
  <si>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</si>
  <si>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</si>
  <si>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</si>
  <si>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</si>
  <si>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</si>
  <si>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</si>
  <si>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</si>
  <si>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</si>
  <si>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</si>
  <si>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</si>
  <si>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</si>
  <si>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</si>
  <si>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</si>
  <si>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</si>
  <si>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</si>
  <si>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</si>
  <si>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</si>
  <si>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</si>
  <si>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</si>
  <si>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</si>
  <si>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</si>
  <si>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</si>
  <si>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</si>
  <si>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</si>
  <si>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</si>
  <si>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</si>
  <si>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</si>
  <si>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</si>
  <si>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</si>
  <si>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</si>
  <si>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</si>
  <si>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</si>
  <si>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</si>
  <si>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</si>
  <si>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</si>
  <si>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</si>
  <si>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</si>
  <si>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</si>
  <si>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</si>
  <si>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</si>
  <si>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</si>
  <si>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</si>
  <si>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</si>
  <si>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</si>
  <si>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</si>
  <si>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</si>
  <si>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</si>
  <si>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</si>
  <si>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</si>
  <si>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</si>
  <si>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</si>
  <si>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</si>
  <si>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Bunuri de natura obiectelor de inventar  (cod 20.05.01+20.05.03+20.05.30)</t>
  </si>
  <si>
    <t>20.05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</si>
  <si>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</si>
  <si>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</si>
  <si>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</si>
  <si>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</si>
  <si>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</si>
  <si>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</si>
  <si>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</si>
  <si>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</si>
  <si>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</si>
  <si>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</si>
  <si>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</si>
  <si>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</si>
  <si>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</si>
  <si>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</si>
  <si>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</si>
  <si>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</si>
  <si>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Cheltuieli judiciare si extrajudiciare derivate din actiuni in reprezentarea intereselor statului, potrivit dispozitiilor legale </t>
  </si>
  <si>
    <t>20.25</t>
  </si>
  <si>
    <t xml:space="preserve">     Alte cheltuieli  (cod 20.30.01 la20.30.04+20.30.06+20.30.07+20.30.09+ 20.30.30)</t>
  </si>
  <si>
    <t>20.30</t>
  </si>
  <si>
    <t xml:space="preserve">          Chirii</t>
  </si>
  <si>
    <t>20.30.04</t>
  </si>
  <si>
    <t xml:space="preserve">          Alte cheltuieli cu bunuri şi servicii</t>
  </si>
  <si>
    <t>20.30.30</t>
  </si>
  <si>
    <t>CHELTUIELI DE CAPITAL (cod 71+72+75)</t>
  </si>
  <si>
    <t>70</t>
  </si>
  <si>
    <t>TITLUL XII . ACTIVE NEFINANCIARE (cod 71.01 + 71.03)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</si>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</sst>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20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6" fillId="0" borderId="0" xfId="1" applyFont="1" applyFill="1"/>
    <xf numFmtId="0" fontId="2" fillId="0" borderId="0" xfId="1" quotePrefix="1" applyFont="1" applyFill="1" applyAlignment="1">
      <alignment horizont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right" vertical="center" wrapText="1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3" fontId="7" fillId="0" borderId="20" xfId="1" applyNumberFormat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horizontal="center" vertical="center" wrapText="1"/>
    </xf>
    <xf numFmtId="0" fontId="7" fillId="0" borderId="23" xfId="1" applyNumberFormat="1" applyFont="1" applyFill="1" applyBorder="1" applyAlignment="1">
      <alignment vertical="top"/>
    </xf>
    <xf numFmtId="0" fontId="7" fillId="0" borderId="22" xfId="1" quotePrefix="1" applyFont="1" applyFill="1" applyBorder="1" applyAlignment="1">
      <alignment horizontal="center" vertical="center" wrapText="1"/>
    </xf>
    <xf numFmtId="3" fontId="7" fillId="0" borderId="22" xfId="1" quotePrefix="1" applyNumberFormat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horizontal="right" vertical="center" wrapText="1"/>
    </xf>
    <xf numFmtId="3" fontId="7" fillId="0" borderId="22" xfId="1" applyNumberFormat="1" applyFont="1" applyFill="1" applyBorder="1" applyAlignment="1">
      <alignment horizontal="right" vertical="center" wrapText="1"/>
    </xf>
    <xf numFmtId="3" fontId="7" fillId="0" borderId="25" xfId="1" applyNumberFormat="1" applyFont="1" applyFill="1" applyBorder="1" applyAlignment="1">
      <alignment horizontal="right" vertical="center" wrapText="1"/>
    </xf>
    <xf numFmtId="0" fontId="7" fillId="0" borderId="23" xfId="1" applyFont="1" applyFill="1" applyBorder="1"/>
    <xf numFmtId="0" fontId="7" fillId="0" borderId="22" xfId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 wrapText="1"/>
    </xf>
    <xf numFmtId="16" fontId="7" fillId="0" borderId="22" xfId="1" quotePrefix="1" applyNumberFormat="1" applyFont="1" applyFill="1" applyBorder="1" applyAlignment="1">
      <alignment horizontal="center" vertical="top"/>
    </xf>
    <xf numFmtId="3" fontId="7" fillId="0" borderId="22" xfId="1" quotePrefix="1" applyNumberFormat="1" applyFont="1" applyFill="1" applyBorder="1" applyAlignment="1">
      <alignment horizontal="center" vertical="top"/>
    </xf>
    <xf numFmtId="3" fontId="7" fillId="0" borderId="24" xfId="1" applyNumberFormat="1" applyFont="1" applyFill="1" applyBorder="1"/>
    <xf numFmtId="3" fontId="7" fillId="0" borderId="22" xfId="1" applyNumberFormat="1" applyFont="1" applyFill="1" applyBorder="1"/>
    <xf numFmtId="3" fontId="7" fillId="0" borderId="25" xfId="1" applyNumberFormat="1" applyFont="1" applyFill="1" applyBorder="1"/>
    <xf numFmtId="0" fontId="3" fillId="0" borderId="26" xfId="1" applyFont="1" applyFill="1" applyBorder="1"/>
    <xf numFmtId="49" fontId="3" fillId="0" borderId="22" xfId="1" applyNumberFormat="1" applyFont="1" applyFill="1" applyBorder="1" applyAlignment="1">
      <alignment horizontal="center"/>
    </xf>
    <xf numFmtId="3" fontId="7" fillId="0" borderId="22" xfId="1" applyNumberFormat="1" applyFont="1" applyFill="1" applyBorder="1" applyAlignment="1">
      <alignment horizontal="center"/>
    </xf>
    <xf numFmtId="3" fontId="3" fillId="0" borderId="24" xfId="1" applyNumberFormat="1" applyFont="1" applyFill="1" applyBorder="1"/>
    <xf numFmtId="3" fontId="3" fillId="0" borderId="22" xfId="1" applyNumberFormat="1" applyFont="1" applyFill="1" applyBorder="1"/>
    <xf numFmtId="3" fontId="3" fillId="0" borderId="25" xfId="1" applyNumberFormat="1" applyFont="1" applyFill="1" applyBorder="1"/>
    <xf numFmtId="3" fontId="3" fillId="0" borderId="22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left" vertical="top"/>
    </xf>
    <xf numFmtId="49" fontId="3" fillId="0" borderId="27" xfId="1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/>
    </xf>
    <xf numFmtId="3" fontId="11" fillId="0" borderId="31" xfId="0" applyNumberFormat="1" applyFont="1" applyFill="1" applyBorder="1"/>
    <xf numFmtId="0" fontId="12" fillId="0" borderId="30" xfId="0" applyFont="1" applyFill="1" applyBorder="1"/>
    <xf numFmtId="0" fontId="12" fillId="0" borderId="32" xfId="0" applyFont="1" applyFill="1" applyBorder="1"/>
    <xf numFmtId="49" fontId="12" fillId="0" borderId="33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/>
    </xf>
    <xf numFmtId="0" fontId="12" fillId="0" borderId="31" xfId="0" applyFont="1" applyFill="1" applyBorder="1"/>
    <xf numFmtId="0" fontId="12" fillId="0" borderId="33" xfId="0" applyFont="1" applyFill="1" applyBorder="1" applyAlignment="1">
      <alignment horizontal="left" vertical="center"/>
    </xf>
    <xf numFmtId="3" fontId="12" fillId="0" borderId="31" xfId="0" applyNumberFormat="1" applyFont="1" applyFill="1" applyBorder="1"/>
    <xf numFmtId="49" fontId="0" fillId="0" borderId="33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7" fillId="0" borderId="23" xfId="1" applyNumberFormat="1" applyFont="1" applyFill="1" applyBorder="1" applyAlignment="1">
      <alignment horizontal="left" vertical="top"/>
    </xf>
    <xf numFmtId="49" fontId="7" fillId="0" borderId="27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0" fontId="3" fillId="0" borderId="26" xfId="1" applyFont="1" applyFill="1" applyBorder="1" applyAlignment="1"/>
    <xf numFmtId="0" fontId="7" fillId="0" borderId="23" xfId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/>
    </xf>
    <xf numFmtId="49" fontId="7" fillId="0" borderId="27" xfId="1" applyNumberFormat="1" applyFont="1" applyFill="1" applyBorder="1" applyAlignment="1">
      <alignment horizontal="center" vertical="center"/>
    </xf>
    <xf numFmtId="3" fontId="7" fillId="0" borderId="22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wrapText="1"/>
    </xf>
    <xf numFmtId="0" fontId="7" fillId="0" borderId="23" xfId="1" applyFont="1" applyFill="1" applyBorder="1" applyAlignment="1"/>
    <xf numFmtId="49" fontId="7" fillId="0" borderId="23" xfId="1" applyNumberFormat="1" applyFont="1" applyFill="1" applyBorder="1" applyAlignment="1">
      <alignment horizontal="left"/>
    </xf>
    <xf numFmtId="49" fontId="1" fillId="0" borderId="27" xfId="1" applyNumberFormat="1" applyFont="1" applyFill="1" applyBorder="1" applyAlignment="1">
      <alignment horizontal="center"/>
    </xf>
    <xf numFmtId="3" fontId="1" fillId="0" borderId="24" xfId="1" applyNumberFormat="1" applyFont="1" applyFill="1" applyBorder="1"/>
    <xf numFmtId="3" fontId="1" fillId="0" borderId="22" xfId="1" applyNumberFormat="1" applyFont="1" applyFill="1" applyBorder="1"/>
    <xf numFmtId="3" fontId="7" fillId="0" borderId="9" xfId="1" applyNumberFormat="1" applyFont="1" applyFill="1" applyBorder="1"/>
    <xf numFmtId="3" fontId="3" fillId="0" borderId="9" xfId="1" applyNumberFormat="1" applyFont="1" applyFill="1" applyBorder="1"/>
    <xf numFmtId="0" fontId="7" fillId="0" borderId="27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3" fontId="6" fillId="0" borderId="0" xfId="1" applyNumberFormat="1" applyFont="1" applyFill="1"/>
    <xf numFmtId="49" fontId="7" fillId="0" borderId="26" xfId="1" applyNumberFormat="1" applyFont="1" applyFill="1" applyBorder="1" applyAlignment="1">
      <alignment horizontal="left" vertical="top"/>
    </xf>
    <xf numFmtId="0" fontId="7" fillId="0" borderId="34" xfId="1" applyFont="1" applyFill="1" applyBorder="1" applyAlignment="1"/>
    <xf numFmtId="49" fontId="7" fillId="0" borderId="34" xfId="1" applyNumberFormat="1" applyFont="1" applyFill="1" applyBorder="1" applyAlignment="1">
      <alignment horizontal="center"/>
    </xf>
    <xf numFmtId="1" fontId="7" fillId="0" borderId="34" xfId="2" applyNumberFormat="1" applyFont="1" applyFill="1" applyBorder="1"/>
    <xf numFmtId="0" fontId="3" fillId="0" borderId="34" xfId="2" applyFont="1" applyFill="1" applyBorder="1"/>
    <xf numFmtId="0" fontId="7" fillId="0" borderId="34" xfId="2" applyFont="1" applyFill="1" applyBorder="1"/>
    <xf numFmtId="0" fontId="3" fillId="0" borderId="34" xfId="1" applyFont="1" applyFill="1" applyBorder="1"/>
    <xf numFmtId="0" fontId="7" fillId="0" borderId="0" xfId="1" applyFont="1" applyFill="1" applyBorder="1" applyAlignment="1"/>
    <xf numFmtId="49" fontId="7" fillId="0" borderId="0" xfId="1" applyNumberFormat="1" applyFont="1" applyFill="1" applyBorder="1" applyAlignment="1">
      <alignment horizontal="center"/>
    </xf>
    <xf numFmtId="1" fontId="7" fillId="0" borderId="0" xfId="2" applyNumberFormat="1" applyFont="1" applyFill="1" applyBorder="1"/>
    <xf numFmtId="0" fontId="3" fillId="0" borderId="0" xfId="2" applyFont="1" applyFill="1" applyBorder="1"/>
    <xf numFmtId="0" fontId="7" fillId="0" borderId="0" xfId="2" applyFont="1" applyFill="1" applyBorder="1"/>
    <xf numFmtId="0" fontId="3" fillId="0" borderId="0" xfId="1" applyFont="1" applyFill="1" applyBorder="1"/>
    <xf numFmtId="0" fontId="12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ill="1"/>
    <xf numFmtId="0" fontId="7" fillId="0" borderId="0" xfId="2" applyFont="1" applyFill="1" applyBorder="1" applyAlignment="1">
      <alignment horizontal="left"/>
    </xf>
    <xf numFmtId="1" fontId="3" fillId="0" borderId="0" xfId="2" applyNumberFormat="1" applyFont="1" applyFill="1" applyBorder="1"/>
    <xf numFmtId="0" fontId="6" fillId="0" borderId="0" xfId="1" applyFont="1" applyFill="1" applyBorder="1"/>
  </cellXfs>
  <cellStyles count="4">
    <cellStyle name="Normal" xfId="0" builtinId="0"/>
    <cellStyle name="Normal 2" xfId="1"/>
    <cellStyle name="Normal_mach14 si 15" xfId="3"/>
    <cellStyle name="Normal_mach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L9" sqref="L9"/>
    </sheetView>
  </sheetViews>
  <sheetFormatPr defaultRowHeight="14.4"/>
  <cols>
    <col min="2" max="2" width="32.44140625" customWidth="1"/>
    <col min="3" max="3" width="22.77734375" customWidth="1"/>
    <col min="4" max="4" width="23.109375" customWidth="1"/>
    <col min="5" max="5" width="20.109375" customWidth="1"/>
    <col min="6" max="6" width="24.6640625" customWidth="1"/>
    <col min="7" max="7" width="19.6640625" customWidth="1"/>
    <col min="8" max="8" width="31.109375" customWidth="1"/>
    <col min="9" max="9" width="29.44140625" customWidth="1"/>
    <col min="10" max="10" width="24.21875" customWidth="1"/>
  </cols>
  <sheetData>
    <row r="1" spans="1:10" ht="15">
      <c r="A1" s="1" t="s">
        <v>0</v>
      </c>
      <c r="B1" s="1"/>
      <c r="C1" s="2"/>
      <c r="D1" s="3"/>
      <c r="E1" s="3"/>
      <c r="F1" s="3"/>
      <c r="G1" s="4" t="s">
        <v>1</v>
      </c>
      <c r="H1" s="4"/>
      <c r="I1" s="4"/>
      <c r="J1" s="3"/>
    </row>
    <row r="2" spans="1:10">
      <c r="A2" s="1" t="s">
        <v>2</v>
      </c>
      <c r="B2" s="1"/>
      <c r="C2" s="2"/>
      <c r="D2" s="3"/>
      <c r="E2" s="3"/>
      <c r="F2" s="3"/>
      <c r="G2" s="3"/>
      <c r="H2" s="3"/>
      <c r="I2" s="3"/>
      <c r="J2" s="3"/>
    </row>
    <row r="3" spans="1:10" ht="15.6">
      <c r="A3" s="5" t="s">
        <v>3</v>
      </c>
      <c r="B3" s="5"/>
      <c r="C3" s="5"/>
      <c r="D3" s="5"/>
      <c r="E3" s="5"/>
      <c r="F3" s="5"/>
      <c r="G3" s="5"/>
      <c r="H3" s="5"/>
      <c r="I3" s="3"/>
      <c r="J3" s="3"/>
    </row>
    <row r="4" spans="1:10" ht="15.6">
      <c r="A4" s="5" t="s">
        <v>4</v>
      </c>
      <c r="B4" s="5"/>
      <c r="C4" s="5"/>
      <c r="D4" s="5"/>
      <c r="E4" s="5"/>
      <c r="F4" s="5"/>
      <c r="G4" s="5"/>
      <c r="H4" s="5"/>
      <c r="I4" s="3"/>
      <c r="J4" s="3"/>
    </row>
    <row r="5" spans="1:10" ht="15" thickBot="1">
      <c r="A5" s="6" t="s">
        <v>5</v>
      </c>
      <c r="B5" s="7"/>
      <c r="C5" s="6"/>
      <c r="D5" s="7"/>
      <c r="E5" s="7"/>
      <c r="F5" s="7"/>
      <c r="G5" s="7"/>
      <c r="H5" s="7"/>
      <c r="I5" s="8"/>
      <c r="J5" s="9" t="s">
        <v>6</v>
      </c>
    </row>
    <row r="6" spans="1:10">
      <c r="A6" s="10" t="s">
        <v>7</v>
      </c>
      <c r="B6" s="11" t="s">
        <v>8</v>
      </c>
      <c r="C6" s="11" t="s">
        <v>9</v>
      </c>
      <c r="D6" s="12" t="s">
        <v>10</v>
      </c>
      <c r="E6" s="13"/>
      <c r="F6" s="14" t="s">
        <v>11</v>
      </c>
      <c r="G6" s="14" t="s">
        <v>12</v>
      </c>
      <c r="H6" s="14" t="s">
        <v>13</v>
      </c>
      <c r="I6" s="14" t="s">
        <v>14</v>
      </c>
      <c r="J6" s="15" t="s">
        <v>15</v>
      </c>
    </row>
    <row r="7" spans="1:10" ht="15" thickBot="1">
      <c r="A7" s="16"/>
      <c r="B7" s="17"/>
      <c r="C7" s="17"/>
      <c r="D7" s="18" t="s">
        <v>16</v>
      </c>
      <c r="E7" s="19" t="s">
        <v>17</v>
      </c>
      <c r="F7" s="20"/>
      <c r="G7" s="20"/>
      <c r="H7" s="20"/>
      <c r="I7" s="20"/>
      <c r="J7" s="21"/>
    </row>
    <row r="8" spans="1:10" ht="15" thickBot="1">
      <c r="A8" s="22" t="s">
        <v>18</v>
      </c>
      <c r="B8" s="23" t="s">
        <v>19</v>
      </c>
      <c r="C8" s="24">
        <v>1</v>
      </c>
      <c r="D8" s="25">
        <v>2</v>
      </c>
      <c r="E8" s="26">
        <v>3</v>
      </c>
      <c r="F8" s="26">
        <v>4</v>
      </c>
      <c r="G8" s="26">
        <v>5</v>
      </c>
      <c r="H8" s="26">
        <v>6</v>
      </c>
      <c r="I8" s="26" t="s">
        <v>20</v>
      </c>
      <c r="J8" s="27">
        <v>8</v>
      </c>
    </row>
    <row r="9" spans="1:10" ht="234">
      <c r="A9" s="28" t="s">
        <v>21</v>
      </c>
      <c r="B9" s="29"/>
      <c r="C9" s="30">
        <f>C57</f>
        <v>1381000</v>
      </c>
      <c r="D9" s="31">
        <f>D10+D57</f>
        <v>8610000</v>
      </c>
      <c r="E9" s="32">
        <f>E11+E57</f>
        <v>9369000</v>
      </c>
      <c r="F9" s="32">
        <f>F10+F57</f>
        <v>8459800</v>
      </c>
      <c r="G9" s="32">
        <f>G10+G57</f>
        <v>8459800</v>
      </c>
      <c r="H9" s="32">
        <f>H10+H57</f>
        <v>8459800</v>
      </c>
      <c r="I9" s="32">
        <f>I10</f>
        <v>0</v>
      </c>
      <c r="J9" s="33">
        <f>SUM(J10+J57)</f>
        <v>6668482</v>
      </c>
    </row>
    <row r="10" spans="1:10" ht="15.6">
      <c r="A10" s="34" t="s">
        <v>22</v>
      </c>
      <c r="B10" s="29"/>
      <c r="C10" s="35"/>
      <c r="D10" s="31">
        <f t="shared" ref="D10:J10" si="0">D11</f>
        <v>7681000</v>
      </c>
      <c r="E10" s="32">
        <f t="shared" si="0"/>
        <v>7988000</v>
      </c>
      <c r="F10" s="32">
        <f>F11</f>
        <v>7220605</v>
      </c>
      <c r="G10" s="32">
        <f>G11</f>
        <v>7220605</v>
      </c>
      <c r="H10" s="32">
        <f>H11</f>
        <v>7220605</v>
      </c>
      <c r="I10" s="32">
        <f t="shared" si="0"/>
        <v>0</v>
      </c>
      <c r="J10" s="33">
        <f t="shared" si="0"/>
        <v>6633258</v>
      </c>
    </row>
    <row r="11" spans="1:10">
      <c r="A11" s="36" t="s">
        <v>23</v>
      </c>
      <c r="B11" s="37" t="s">
        <v>24</v>
      </c>
      <c r="C11" s="38"/>
      <c r="D11" s="39">
        <f>D12+D33</f>
        <v>7681000</v>
      </c>
      <c r="E11" s="40">
        <f>E12+E33</f>
        <v>7988000</v>
      </c>
      <c r="F11" s="40">
        <f>F12+F33+F19</f>
        <v>7220605</v>
      </c>
      <c r="G11" s="40">
        <f>G12+G33+G19</f>
        <v>7220605</v>
      </c>
      <c r="H11" s="40">
        <f>H12+H33+H19</f>
        <v>7220605</v>
      </c>
      <c r="I11" s="40">
        <f>I12+I33</f>
        <v>0</v>
      </c>
      <c r="J11" s="41">
        <f>SUM(J12+J33)</f>
        <v>6633258</v>
      </c>
    </row>
    <row r="12" spans="1:10">
      <c r="A12" s="42" t="s">
        <v>25</v>
      </c>
      <c r="B12" s="43">
        <v>10</v>
      </c>
      <c r="C12" s="35"/>
      <c r="D12" s="44">
        <f>D13+D27+D19</f>
        <v>4573000</v>
      </c>
      <c r="E12" s="45">
        <f>E13+E27+E19</f>
        <v>4334400</v>
      </c>
      <c r="F12" s="40">
        <f>F13+F27</f>
        <v>4318422</v>
      </c>
      <c r="G12" s="40">
        <f>G13+G27</f>
        <v>4318422</v>
      </c>
      <c r="H12" s="40">
        <f>H13+H27</f>
        <v>4318422</v>
      </c>
      <c r="I12" s="40">
        <f>I13+I27</f>
        <v>0</v>
      </c>
      <c r="J12" s="41">
        <f>SUM(J13+J27)</f>
        <v>4308444</v>
      </c>
    </row>
    <row r="13" spans="1:10" ht="123.6" customHeight="1">
      <c r="A13" s="46" t="s">
        <v>26</v>
      </c>
      <c r="B13" s="47" t="s">
        <v>27</v>
      </c>
      <c r="C13" s="48"/>
      <c r="D13" s="49">
        <f t="shared" ref="D13:J13" si="1">SUM(D14:D18)</f>
        <v>3780000</v>
      </c>
      <c r="E13" s="50">
        <f t="shared" si="1"/>
        <v>3515400</v>
      </c>
      <c r="F13" s="50">
        <f>SUM(F14:F18)</f>
        <v>3506413</v>
      </c>
      <c r="G13" s="50">
        <f>SUM(G14:G18)</f>
        <v>3506413</v>
      </c>
      <c r="H13" s="50">
        <f t="shared" si="1"/>
        <v>3506413</v>
      </c>
      <c r="I13" s="50">
        <f t="shared" si="1"/>
        <v>0</v>
      </c>
      <c r="J13" s="51">
        <f t="shared" si="1"/>
        <v>3515656</v>
      </c>
    </row>
    <row r="14" spans="1:10">
      <c r="A14" s="52" t="s">
        <v>28</v>
      </c>
      <c r="B14" s="53" t="s">
        <v>29</v>
      </c>
      <c r="C14" s="54"/>
      <c r="D14" s="55">
        <v>3629000</v>
      </c>
      <c r="E14" s="55">
        <v>3423000</v>
      </c>
      <c r="F14" s="56">
        <v>3419572</v>
      </c>
      <c r="G14" s="56">
        <f>F14</f>
        <v>3419572</v>
      </c>
      <c r="H14" s="56">
        <f>F14</f>
        <v>3419572</v>
      </c>
      <c r="I14" s="56"/>
      <c r="J14" s="57">
        <v>3429859</v>
      </c>
    </row>
    <row r="15" spans="1:10">
      <c r="A15" s="52" t="s">
        <v>30</v>
      </c>
      <c r="B15" s="53" t="s">
        <v>31</v>
      </c>
      <c r="C15" s="58"/>
      <c r="D15" s="55">
        <v>9000</v>
      </c>
      <c r="E15" s="55">
        <v>5000</v>
      </c>
      <c r="F15" s="56">
        <v>3629</v>
      </c>
      <c r="G15" s="56">
        <f t="shared" ref="G15:G26" si="2">F15</f>
        <v>3629</v>
      </c>
      <c r="H15" s="56">
        <f t="shared" ref="H15:H26" si="3">F15</f>
        <v>3629</v>
      </c>
      <c r="I15" s="56"/>
      <c r="J15" s="57">
        <v>3150</v>
      </c>
    </row>
    <row r="16" spans="1:10">
      <c r="A16" s="52" t="s">
        <v>32</v>
      </c>
      <c r="B16" s="53" t="s">
        <v>33</v>
      </c>
      <c r="C16" s="58"/>
      <c r="D16" s="55">
        <v>50000</v>
      </c>
      <c r="E16" s="55">
        <v>46000</v>
      </c>
      <c r="F16" s="56">
        <v>45628</v>
      </c>
      <c r="G16" s="56">
        <f t="shared" si="2"/>
        <v>45628</v>
      </c>
      <c r="H16" s="56">
        <f t="shared" si="3"/>
        <v>45628</v>
      </c>
      <c r="I16" s="56"/>
      <c r="J16" s="57">
        <v>44572</v>
      </c>
    </row>
    <row r="17" spans="1:10">
      <c r="A17" s="59" t="s">
        <v>34</v>
      </c>
      <c r="B17" s="60" t="s">
        <v>35</v>
      </c>
      <c r="C17" s="58"/>
      <c r="D17" s="55">
        <v>44000</v>
      </c>
      <c r="E17" s="55">
        <v>10400</v>
      </c>
      <c r="F17" s="56">
        <v>8261</v>
      </c>
      <c r="G17" s="56">
        <f t="shared" si="2"/>
        <v>8261</v>
      </c>
      <c r="H17" s="56">
        <f t="shared" si="3"/>
        <v>8261</v>
      </c>
      <c r="I17" s="56"/>
      <c r="J17" s="57">
        <v>8261</v>
      </c>
    </row>
    <row r="18" spans="1:10">
      <c r="A18" s="52" t="s">
        <v>36</v>
      </c>
      <c r="B18" s="60" t="s">
        <v>37</v>
      </c>
      <c r="C18" s="58"/>
      <c r="D18" s="55">
        <v>48000</v>
      </c>
      <c r="E18" s="55">
        <v>31000</v>
      </c>
      <c r="F18" s="56">
        <v>29323</v>
      </c>
      <c r="G18" s="56">
        <f t="shared" si="2"/>
        <v>29323</v>
      </c>
      <c r="H18" s="56">
        <f t="shared" si="3"/>
        <v>29323</v>
      </c>
      <c r="I18" s="56"/>
      <c r="J18" s="57">
        <v>29814</v>
      </c>
    </row>
    <row r="19" spans="1:10">
      <c r="A19" s="61" t="s">
        <v>38</v>
      </c>
      <c r="B19" s="62" t="s">
        <v>39</v>
      </c>
      <c r="C19" s="63"/>
      <c r="D19" s="64">
        <f>SUM(D20:D26)</f>
        <v>18000</v>
      </c>
      <c r="E19" s="64">
        <f>SUM(E20:E26)</f>
        <v>0</v>
      </c>
      <c r="F19" s="65"/>
      <c r="G19" s="56">
        <f t="shared" si="2"/>
        <v>0</v>
      </c>
      <c r="H19" s="56">
        <f t="shared" si="3"/>
        <v>0</v>
      </c>
      <c r="I19" s="65"/>
      <c r="J19" s="66"/>
    </row>
    <row r="20" spans="1:10">
      <c r="A20" s="67" t="s">
        <v>40</v>
      </c>
      <c r="B20" s="68" t="s">
        <v>41</v>
      </c>
      <c r="C20" s="69"/>
      <c r="D20" s="70"/>
      <c r="E20" s="70"/>
      <c r="F20" s="65"/>
      <c r="G20" s="56">
        <f t="shared" si="2"/>
        <v>0</v>
      </c>
      <c r="H20" s="56">
        <f t="shared" si="3"/>
        <v>0</v>
      </c>
      <c r="I20" s="65"/>
      <c r="J20" s="66"/>
    </row>
    <row r="21" spans="1:10">
      <c r="A21" s="71" t="s">
        <v>42</v>
      </c>
      <c r="B21" s="68" t="s">
        <v>43</v>
      </c>
      <c r="C21" s="69"/>
      <c r="D21" s="70"/>
      <c r="E21" s="70"/>
      <c r="F21" s="65"/>
      <c r="G21" s="56">
        <f t="shared" si="2"/>
        <v>0</v>
      </c>
      <c r="H21" s="56">
        <f t="shared" si="3"/>
        <v>0</v>
      </c>
      <c r="I21" s="65"/>
      <c r="J21" s="66"/>
    </row>
    <row r="22" spans="1:10">
      <c r="A22" s="71" t="s">
        <v>44</v>
      </c>
      <c r="B22" s="68" t="s">
        <v>45</v>
      </c>
      <c r="C22" s="69"/>
      <c r="D22" s="72">
        <v>18000</v>
      </c>
      <c r="E22" s="72">
        <v>0</v>
      </c>
      <c r="F22" s="72"/>
      <c r="G22" s="56">
        <f t="shared" si="2"/>
        <v>0</v>
      </c>
      <c r="H22" s="56">
        <f t="shared" si="3"/>
        <v>0</v>
      </c>
      <c r="I22" s="72"/>
      <c r="J22" s="72"/>
    </row>
    <row r="23" spans="1:10">
      <c r="A23" s="71" t="s">
        <v>46</v>
      </c>
      <c r="B23" s="68" t="s">
        <v>47</v>
      </c>
      <c r="C23" s="69"/>
      <c r="D23" s="70"/>
      <c r="E23" s="70"/>
      <c r="F23" s="65"/>
      <c r="G23" s="56">
        <f t="shared" si="2"/>
        <v>0</v>
      </c>
      <c r="H23" s="56">
        <f t="shared" si="3"/>
        <v>0</v>
      </c>
      <c r="I23" s="65"/>
      <c r="J23" s="66"/>
    </row>
    <row r="24" spans="1:10">
      <c r="A24" s="67" t="s">
        <v>48</v>
      </c>
      <c r="B24" s="68" t="s">
        <v>49</v>
      </c>
      <c r="C24" s="69"/>
      <c r="D24" s="70"/>
      <c r="E24" s="70"/>
      <c r="F24" s="65"/>
      <c r="G24" s="56">
        <f t="shared" si="2"/>
        <v>0</v>
      </c>
      <c r="H24" s="56">
        <f t="shared" si="3"/>
        <v>0</v>
      </c>
      <c r="I24" s="65"/>
      <c r="J24" s="66"/>
    </row>
    <row r="25" spans="1:10">
      <c r="A25" s="73" t="s">
        <v>50</v>
      </c>
      <c r="B25" s="74" t="s">
        <v>51</v>
      </c>
      <c r="C25" s="75"/>
      <c r="D25" s="76"/>
      <c r="E25" s="76"/>
      <c r="F25" s="77"/>
      <c r="G25" s="56">
        <f t="shared" si="2"/>
        <v>0</v>
      </c>
      <c r="H25" s="56">
        <f t="shared" si="3"/>
        <v>0</v>
      </c>
      <c r="I25" s="77"/>
      <c r="J25" s="78"/>
    </row>
    <row r="26" spans="1:10">
      <c r="A26" s="71" t="s">
        <v>52</v>
      </c>
      <c r="B26" s="68" t="s">
        <v>53</v>
      </c>
      <c r="C26" s="69"/>
      <c r="D26" s="70"/>
      <c r="E26" s="70"/>
      <c r="F26" s="65"/>
      <c r="G26" s="56">
        <f t="shared" si="2"/>
        <v>0</v>
      </c>
      <c r="H26" s="56">
        <f t="shared" si="3"/>
        <v>0</v>
      </c>
      <c r="I26" s="65"/>
      <c r="J26" s="66"/>
    </row>
    <row r="27" spans="1:10">
      <c r="A27" s="79" t="s">
        <v>54</v>
      </c>
      <c r="B27" s="80" t="s">
        <v>55</v>
      </c>
      <c r="C27" s="54"/>
      <c r="D27" s="49">
        <f t="shared" ref="D27:J27" si="4">SUM(D28:D32)</f>
        <v>775000</v>
      </c>
      <c r="E27" s="50">
        <f t="shared" si="4"/>
        <v>819000</v>
      </c>
      <c r="F27" s="50">
        <f>SUM(F28:F32)</f>
        <v>812009</v>
      </c>
      <c r="G27" s="50">
        <f>SUM(G28:G32)</f>
        <v>812009</v>
      </c>
      <c r="H27" s="50">
        <f t="shared" si="4"/>
        <v>812009</v>
      </c>
      <c r="I27" s="50">
        <f t="shared" si="4"/>
        <v>0</v>
      </c>
      <c r="J27" s="51">
        <f t="shared" si="4"/>
        <v>792788</v>
      </c>
    </row>
    <row r="28" spans="1:10">
      <c r="A28" s="59" t="s">
        <v>56</v>
      </c>
      <c r="B28" s="81" t="s">
        <v>57</v>
      </c>
      <c r="C28" s="82"/>
      <c r="D28" s="55">
        <v>498000</v>
      </c>
      <c r="E28" s="55">
        <v>558000</v>
      </c>
      <c r="F28" s="56">
        <v>556659</v>
      </c>
      <c r="G28" s="56">
        <f>F28</f>
        <v>556659</v>
      </c>
      <c r="H28" s="56">
        <f>F28</f>
        <v>556659</v>
      </c>
      <c r="I28" s="56"/>
      <c r="J28" s="57">
        <v>557897</v>
      </c>
    </row>
    <row r="29" spans="1:10">
      <c r="A29" s="59" t="s">
        <v>58</v>
      </c>
      <c r="B29" s="81" t="s">
        <v>59</v>
      </c>
      <c r="C29" s="82"/>
      <c r="D29" s="55">
        <v>25000</v>
      </c>
      <c r="E29" s="55">
        <v>19000</v>
      </c>
      <c r="F29" s="56">
        <v>17264</v>
      </c>
      <c r="G29" s="56">
        <f>F29</f>
        <v>17264</v>
      </c>
      <c r="H29" s="56">
        <f>F29</f>
        <v>17264</v>
      </c>
      <c r="I29" s="56"/>
      <c r="J29" s="57">
        <v>17296</v>
      </c>
    </row>
    <row r="30" spans="1:10">
      <c r="A30" s="59" t="s">
        <v>60</v>
      </c>
      <c r="B30" s="81" t="s">
        <v>61</v>
      </c>
      <c r="C30" s="82"/>
      <c r="D30" s="55">
        <v>198000</v>
      </c>
      <c r="E30" s="55">
        <v>184000</v>
      </c>
      <c r="F30" s="56">
        <v>182076</v>
      </c>
      <c r="G30" s="56">
        <f>F30</f>
        <v>182076</v>
      </c>
      <c r="H30" s="56">
        <f>F30</f>
        <v>182076</v>
      </c>
      <c r="I30" s="56"/>
      <c r="J30" s="57">
        <v>182412</v>
      </c>
    </row>
    <row r="31" spans="1:10">
      <c r="A31" s="59" t="s">
        <v>62</v>
      </c>
      <c r="B31" s="81" t="s">
        <v>63</v>
      </c>
      <c r="C31" s="82"/>
      <c r="D31" s="55">
        <v>9000</v>
      </c>
      <c r="E31" s="55">
        <v>7000</v>
      </c>
      <c r="F31" s="56">
        <v>5623</v>
      </c>
      <c r="G31" s="56">
        <f>F31</f>
        <v>5623</v>
      </c>
      <c r="H31" s="56">
        <f>F31</f>
        <v>5623</v>
      </c>
      <c r="I31" s="56"/>
      <c r="J31" s="57">
        <v>5637</v>
      </c>
    </row>
    <row r="32" spans="1:10">
      <c r="A32" s="83" t="s">
        <v>64</v>
      </c>
      <c r="B32" s="60" t="s">
        <v>65</v>
      </c>
      <c r="C32" s="58"/>
      <c r="D32" s="55">
        <v>45000</v>
      </c>
      <c r="E32" s="55">
        <v>51000</v>
      </c>
      <c r="F32" s="56">
        <v>50387</v>
      </c>
      <c r="G32" s="56">
        <f>F32</f>
        <v>50387</v>
      </c>
      <c r="H32" s="56">
        <f>F32</f>
        <v>50387</v>
      </c>
      <c r="I32" s="56"/>
      <c r="J32" s="57">
        <v>29546</v>
      </c>
    </row>
    <row r="33" spans="1:10" ht="171.6">
      <c r="A33" s="84" t="s">
        <v>66</v>
      </c>
      <c r="B33" s="80" t="s">
        <v>67</v>
      </c>
      <c r="C33" s="54"/>
      <c r="D33" s="49">
        <f>D34+D43+D44+D46+D49+D50+D51+D52+D53+D54</f>
        <v>3108000</v>
      </c>
      <c r="E33" s="50">
        <f>E34+E43+E44+E46+E49+E50+E51+E52+E53+E54</f>
        <v>3653600</v>
      </c>
      <c r="F33" s="50">
        <f>SUM(F34+F43+F44+F46+F49+F50+F51+F52+F53+F54)</f>
        <v>2902183</v>
      </c>
      <c r="G33" s="50">
        <f>SUM(G34+G43+G44+G46+G49+G50+G51+G52+G53+G54)</f>
        <v>2902183</v>
      </c>
      <c r="H33" s="50">
        <f>SUM(H34+H43+H44+H46+H49+H50+H51+H52+H53+H54)</f>
        <v>2902183</v>
      </c>
      <c r="I33" s="50">
        <f>SUM(I34+I43+I44+I46+I49+I50+I51+I52+I53+I54)</f>
        <v>0</v>
      </c>
      <c r="J33" s="50">
        <f>SUM(J34+J43+J44+J46+J49+J50+J51+J52+J53+J54)</f>
        <v>2324814</v>
      </c>
    </row>
    <row r="34" spans="1:10">
      <c r="A34" s="85" t="s">
        <v>68</v>
      </c>
      <c r="B34" s="86" t="s">
        <v>69</v>
      </c>
      <c r="C34" s="87"/>
      <c r="D34" s="49">
        <f t="shared" ref="D34:J34" si="5">SUM(D35:D42)</f>
        <v>1907000</v>
      </c>
      <c r="E34" s="50">
        <f t="shared" si="5"/>
        <v>1912800</v>
      </c>
      <c r="F34" s="50">
        <f>SUM(F35:F42)</f>
        <v>1527874</v>
      </c>
      <c r="G34" s="50">
        <f>SUM(G35:G42)</f>
        <v>1527874</v>
      </c>
      <c r="H34" s="50">
        <f t="shared" si="5"/>
        <v>1527874</v>
      </c>
      <c r="I34" s="50">
        <f t="shared" si="5"/>
        <v>0</v>
      </c>
      <c r="J34" s="50">
        <f t="shared" si="5"/>
        <v>1569361</v>
      </c>
    </row>
    <row r="35" spans="1:10">
      <c r="A35" s="59" t="s">
        <v>70</v>
      </c>
      <c r="B35" s="60" t="s">
        <v>71</v>
      </c>
      <c r="C35" s="58"/>
      <c r="D35" s="55">
        <v>10000</v>
      </c>
      <c r="E35" s="55">
        <v>10000</v>
      </c>
      <c r="F35" s="56">
        <v>2660</v>
      </c>
      <c r="G35" s="56">
        <f>F35</f>
        <v>2660</v>
      </c>
      <c r="H35" s="56">
        <f>F35</f>
        <v>2660</v>
      </c>
      <c r="I35" s="56"/>
      <c r="J35" s="56">
        <v>4272</v>
      </c>
    </row>
    <row r="36" spans="1:10">
      <c r="A36" s="59" t="s">
        <v>72</v>
      </c>
      <c r="B36" s="60" t="s">
        <v>73</v>
      </c>
      <c r="C36" s="58"/>
      <c r="D36" s="55">
        <v>30000</v>
      </c>
      <c r="E36" s="55">
        <v>30000</v>
      </c>
      <c r="F36" s="56">
        <v>12396</v>
      </c>
      <c r="G36" s="56">
        <f t="shared" ref="G36:G42" si="6">F36</f>
        <v>12396</v>
      </c>
      <c r="H36" s="56">
        <f t="shared" ref="H36:H42" si="7">F36</f>
        <v>12396</v>
      </c>
      <c r="I36" s="56"/>
      <c r="J36" s="56">
        <v>27503</v>
      </c>
    </row>
    <row r="37" spans="1:10">
      <c r="A37" s="59" t="s">
        <v>74</v>
      </c>
      <c r="B37" s="60" t="s">
        <v>75</v>
      </c>
      <c r="C37" s="58"/>
      <c r="D37" s="55">
        <v>580000</v>
      </c>
      <c r="E37" s="55">
        <v>607000</v>
      </c>
      <c r="F37" s="56">
        <v>483605</v>
      </c>
      <c r="G37" s="56">
        <f t="shared" si="6"/>
        <v>483605</v>
      </c>
      <c r="H37" s="56">
        <f t="shared" si="7"/>
        <v>483605</v>
      </c>
      <c r="I37" s="56"/>
      <c r="J37" s="56">
        <v>460697</v>
      </c>
    </row>
    <row r="38" spans="1:10">
      <c r="A38" s="59" t="s">
        <v>76</v>
      </c>
      <c r="B38" s="60" t="s">
        <v>77</v>
      </c>
      <c r="C38" s="58"/>
      <c r="D38" s="55">
        <v>65000</v>
      </c>
      <c r="E38" s="55">
        <v>65000</v>
      </c>
      <c r="F38" s="56">
        <v>21880</v>
      </c>
      <c r="G38" s="56">
        <f t="shared" si="6"/>
        <v>21880</v>
      </c>
      <c r="H38" s="56">
        <f t="shared" si="7"/>
        <v>21880</v>
      </c>
      <c r="I38" s="56"/>
      <c r="J38" s="56">
        <v>21604</v>
      </c>
    </row>
    <row r="39" spans="1:10">
      <c r="A39" s="59" t="s">
        <v>78</v>
      </c>
      <c r="B39" s="60" t="s">
        <v>79</v>
      </c>
      <c r="C39" s="58"/>
      <c r="D39" s="55">
        <v>12000</v>
      </c>
      <c r="E39" s="55">
        <v>12700</v>
      </c>
      <c r="F39" s="56">
        <v>12000</v>
      </c>
      <c r="G39" s="56">
        <f t="shared" si="6"/>
        <v>12000</v>
      </c>
      <c r="H39" s="56">
        <f t="shared" si="7"/>
        <v>12000</v>
      </c>
      <c r="I39" s="56"/>
      <c r="J39" s="56">
        <v>9915</v>
      </c>
    </row>
    <row r="40" spans="1:10">
      <c r="A40" s="59" t="s">
        <v>80</v>
      </c>
      <c r="B40" s="60" t="s">
        <v>81</v>
      </c>
      <c r="C40" s="58"/>
      <c r="D40" s="55">
        <v>310000</v>
      </c>
      <c r="E40" s="55">
        <v>288100</v>
      </c>
      <c r="F40" s="56">
        <v>260997</v>
      </c>
      <c r="G40" s="56">
        <f t="shared" si="6"/>
        <v>260997</v>
      </c>
      <c r="H40" s="56">
        <f t="shared" si="7"/>
        <v>260997</v>
      </c>
      <c r="I40" s="56"/>
      <c r="J40" s="56">
        <v>260997</v>
      </c>
    </row>
    <row r="41" spans="1:10" ht="119.4">
      <c r="A41" s="88" t="s">
        <v>82</v>
      </c>
      <c r="B41" s="60" t="s">
        <v>83</v>
      </c>
      <c r="C41" s="58"/>
      <c r="D41" s="55">
        <v>350000</v>
      </c>
      <c r="E41" s="55">
        <v>350000</v>
      </c>
      <c r="F41" s="56">
        <v>253052</v>
      </c>
      <c r="G41" s="56">
        <f t="shared" si="6"/>
        <v>253052</v>
      </c>
      <c r="H41" s="56">
        <f t="shared" si="7"/>
        <v>253052</v>
      </c>
      <c r="I41" s="56"/>
      <c r="J41" s="56">
        <v>303784</v>
      </c>
    </row>
    <row r="42" spans="1:10">
      <c r="A42" s="59" t="s">
        <v>84</v>
      </c>
      <c r="B42" s="60" t="s">
        <v>85</v>
      </c>
      <c r="C42" s="58"/>
      <c r="D42" s="55">
        <v>550000</v>
      </c>
      <c r="E42" s="55">
        <v>550000</v>
      </c>
      <c r="F42" s="56">
        <v>481284</v>
      </c>
      <c r="G42" s="56">
        <f t="shared" si="6"/>
        <v>481284</v>
      </c>
      <c r="H42" s="56">
        <f t="shared" si="7"/>
        <v>481284</v>
      </c>
      <c r="I42" s="56"/>
      <c r="J42" s="56">
        <v>480589</v>
      </c>
    </row>
    <row r="43" spans="1:10">
      <c r="A43" s="79" t="s">
        <v>86</v>
      </c>
      <c r="B43" s="80" t="s">
        <v>87</v>
      </c>
      <c r="C43" s="58"/>
      <c r="D43" s="49">
        <v>150000</v>
      </c>
      <c r="E43" s="49">
        <v>475000</v>
      </c>
      <c r="F43" s="50">
        <v>399495</v>
      </c>
      <c r="G43" s="50">
        <f>F43</f>
        <v>399495</v>
      </c>
      <c r="H43" s="50">
        <f>F43</f>
        <v>399495</v>
      </c>
      <c r="I43" s="56"/>
      <c r="J43" s="50">
        <v>399495</v>
      </c>
    </row>
    <row r="44" spans="1:10" ht="158.4">
      <c r="A44" s="46" t="s">
        <v>88</v>
      </c>
      <c r="B44" s="80" t="s">
        <v>89</v>
      </c>
      <c r="C44" s="54"/>
      <c r="D44" s="49">
        <f t="shared" ref="D44:J44" si="8">D45</f>
        <v>123000</v>
      </c>
      <c r="E44" s="49">
        <f t="shared" si="8"/>
        <v>123000</v>
      </c>
      <c r="F44" s="50">
        <f t="shared" si="8"/>
        <v>40450</v>
      </c>
      <c r="G44" s="50">
        <f t="shared" si="8"/>
        <v>40450</v>
      </c>
      <c r="H44" s="50">
        <f t="shared" si="8"/>
        <v>40450</v>
      </c>
      <c r="I44" s="50">
        <f t="shared" si="8"/>
        <v>0</v>
      </c>
      <c r="J44" s="50">
        <f t="shared" si="8"/>
        <v>0</v>
      </c>
    </row>
    <row r="45" spans="1:10">
      <c r="A45" s="59" t="s">
        <v>90</v>
      </c>
      <c r="B45" s="60" t="s">
        <v>91</v>
      </c>
      <c r="C45" s="58"/>
      <c r="D45" s="55">
        <v>123000</v>
      </c>
      <c r="E45" s="55">
        <v>123000</v>
      </c>
      <c r="F45" s="56">
        <v>40450</v>
      </c>
      <c r="G45" s="56">
        <f>F45</f>
        <v>40450</v>
      </c>
      <c r="H45" s="56">
        <f>F45</f>
        <v>40450</v>
      </c>
      <c r="I45" s="56"/>
      <c r="J45" s="56">
        <v>0</v>
      </c>
    </row>
    <row r="46" spans="1:10">
      <c r="A46" s="89" t="s">
        <v>92</v>
      </c>
      <c r="B46" s="80" t="s">
        <v>93</v>
      </c>
      <c r="C46" s="54"/>
      <c r="D46" s="49">
        <f>D47+D48</f>
        <v>98000</v>
      </c>
      <c r="E46" s="50">
        <f>E47+E48</f>
        <v>64000</v>
      </c>
      <c r="F46" s="50">
        <f>SUM(F47+F48)</f>
        <v>33557</v>
      </c>
      <c r="G46" s="50">
        <f>SUM(G47+G48)</f>
        <v>33557</v>
      </c>
      <c r="H46" s="50">
        <f>SUM(H47+H48)</f>
        <v>33557</v>
      </c>
      <c r="I46" s="50">
        <f>SUM(I47+I48)</f>
        <v>0</v>
      </c>
      <c r="J46" s="50">
        <f>SUM(J47+J48)</f>
        <v>33557</v>
      </c>
    </row>
    <row r="47" spans="1:10">
      <c r="A47" s="59" t="s">
        <v>94</v>
      </c>
      <c r="B47" s="60" t="s">
        <v>95</v>
      </c>
      <c r="C47" s="58"/>
      <c r="D47" s="55">
        <v>55000</v>
      </c>
      <c r="E47" s="55">
        <v>21000</v>
      </c>
      <c r="F47" s="56">
        <v>11377</v>
      </c>
      <c r="G47" s="56">
        <f t="shared" ref="G47:G53" si="9">F47</f>
        <v>11377</v>
      </c>
      <c r="H47" s="56">
        <f t="shared" ref="H47:H53" si="10">F47</f>
        <v>11377</v>
      </c>
      <c r="I47" s="56"/>
      <c r="J47" s="56">
        <v>11377</v>
      </c>
    </row>
    <row r="48" spans="1:10">
      <c r="A48" s="59" t="s">
        <v>96</v>
      </c>
      <c r="B48" s="60" t="s">
        <v>97</v>
      </c>
      <c r="C48" s="58"/>
      <c r="D48" s="55">
        <v>43000</v>
      </c>
      <c r="E48" s="55">
        <v>43000</v>
      </c>
      <c r="F48" s="56">
        <v>22180</v>
      </c>
      <c r="G48" s="56">
        <f t="shared" si="9"/>
        <v>22180</v>
      </c>
      <c r="H48" s="56">
        <f t="shared" si="10"/>
        <v>22180</v>
      </c>
      <c r="I48" s="56"/>
      <c r="J48" s="56">
        <v>22180</v>
      </c>
    </row>
    <row r="49" spans="1:10">
      <c r="A49" s="79" t="s">
        <v>98</v>
      </c>
      <c r="B49" s="80" t="s">
        <v>99</v>
      </c>
      <c r="C49" s="54"/>
      <c r="D49" s="49">
        <v>500000</v>
      </c>
      <c r="E49" s="49">
        <v>700000</v>
      </c>
      <c r="F49" s="50">
        <v>632998</v>
      </c>
      <c r="G49" s="50">
        <f t="shared" si="9"/>
        <v>632998</v>
      </c>
      <c r="H49" s="50">
        <f t="shared" si="10"/>
        <v>632998</v>
      </c>
      <c r="I49" s="56"/>
      <c r="J49" s="50">
        <v>0</v>
      </c>
    </row>
    <row r="50" spans="1:10">
      <c r="A50" s="90" t="s">
        <v>100</v>
      </c>
      <c r="B50" s="80" t="s">
        <v>101</v>
      </c>
      <c r="C50" s="54"/>
      <c r="D50" s="49">
        <v>30000</v>
      </c>
      <c r="E50" s="49">
        <v>21000</v>
      </c>
      <c r="F50" s="50">
        <v>20400</v>
      </c>
      <c r="G50" s="50">
        <f t="shared" si="9"/>
        <v>20400</v>
      </c>
      <c r="H50" s="50">
        <f t="shared" si="10"/>
        <v>20400</v>
      </c>
      <c r="I50" s="56"/>
      <c r="J50" s="50">
        <v>20400</v>
      </c>
    </row>
    <row r="51" spans="1:10">
      <c r="A51" s="79" t="s">
        <v>102</v>
      </c>
      <c r="B51" s="80" t="s">
        <v>103</v>
      </c>
      <c r="C51" s="54"/>
      <c r="D51" s="49">
        <v>35000</v>
      </c>
      <c r="E51" s="49">
        <v>35000</v>
      </c>
      <c r="F51" s="50">
        <v>31021</v>
      </c>
      <c r="G51" s="50">
        <f t="shared" si="9"/>
        <v>31021</v>
      </c>
      <c r="H51" s="50">
        <f t="shared" si="10"/>
        <v>31021</v>
      </c>
      <c r="I51" s="56"/>
      <c r="J51" s="50">
        <v>31021</v>
      </c>
    </row>
    <row r="52" spans="1:10">
      <c r="A52" s="79" t="s">
        <v>104</v>
      </c>
      <c r="B52" s="80" t="s">
        <v>105</v>
      </c>
      <c r="C52" s="54"/>
      <c r="D52" s="49">
        <v>35000</v>
      </c>
      <c r="E52" s="49">
        <v>35000</v>
      </c>
      <c r="F52" s="50">
        <v>30081</v>
      </c>
      <c r="G52" s="50">
        <f t="shared" si="9"/>
        <v>30081</v>
      </c>
      <c r="H52" s="50">
        <f t="shared" si="10"/>
        <v>30081</v>
      </c>
      <c r="I52" s="56"/>
      <c r="J52" s="50">
        <v>59553</v>
      </c>
    </row>
    <row r="53" spans="1:10">
      <c r="A53" s="79" t="s">
        <v>106</v>
      </c>
      <c r="B53" s="80" t="s">
        <v>107</v>
      </c>
      <c r="C53" s="54"/>
      <c r="D53" s="49">
        <v>0</v>
      </c>
      <c r="E53" s="49">
        <v>0</v>
      </c>
      <c r="F53" s="50"/>
      <c r="G53" s="50">
        <f t="shared" si="9"/>
        <v>0</v>
      </c>
      <c r="H53" s="50">
        <f t="shared" si="10"/>
        <v>0</v>
      </c>
      <c r="I53" s="56"/>
      <c r="J53" s="50"/>
    </row>
    <row r="54" spans="1:10" ht="132">
      <c r="A54" s="46" t="s">
        <v>108</v>
      </c>
      <c r="B54" s="80" t="s">
        <v>109</v>
      </c>
      <c r="C54" s="54"/>
      <c r="D54" s="49">
        <f>SUM(D55+D56)</f>
        <v>230000</v>
      </c>
      <c r="E54" s="49">
        <f>SUM(E55+E56)</f>
        <v>287800</v>
      </c>
      <c r="F54" s="50">
        <f>F55+F56</f>
        <v>186307</v>
      </c>
      <c r="G54" s="50">
        <f>G55+G56</f>
        <v>186307</v>
      </c>
      <c r="H54" s="50">
        <f>H55+H56</f>
        <v>186307</v>
      </c>
      <c r="I54" s="56">
        <f>I55+I56</f>
        <v>0</v>
      </c>
      <c r="J54" s="50">
        <f>J55+J56</f>
        <v>211427</v>
      </c>
    </row>
    <row r="55" spans="1:10" ht="26.4">
      <c r="A55" s="46" t="s">
        <v>110</v>
      </c>
      <c r="B55" s="91" t="s">
        <v>111</v>
      </c>
      <c r="C55" s="54"/>
      <c r="D55" s="92">
        <v>15000</v>
      </c>
      <c r="E55" s="92">
        <v>15000</v>
      </c>
      <c r="F55" s="93">
        <v>1500</v>
      </c>
      <c r="G55" s="93">
        <f>F55</f>
        <v>1500</v>
      </c>
      <c r="H55" s="93">
        <f>F55</f>
        <v>1500</v>
      </c>
      <c r="I55" s="93"/>
      <c r="J55" s="93">
        <v>1500</v>
      </c>
    </row>
    <row r="56" spans="1:10">
      <c r="A56" s="59" t="s">
        <v>112</v>
      </c>
      <c r="B56" s="60" t="s">
        <v>113</v>
      </c>
      <c r="C56" s="58"/>
      <c r="D56" s="55">
        <v>215000</v>
      </c>
      <c r="E56" s="55">
        <v>272800</v>
      </c>
      <c r="F56" s="56">
        <v>184807</v>
      </c>
      <c r="G56" s="56">
        <f>F56</f>
        <v>184807</v>
      </c>
      <c r="H56" s="56">
        <f>F56</f>
        <v>184807</v>
      </c>
      <c r="I56" s="56"/>
      <c r="J56" s="56">
        <v>209927</v>
      </c>
    </row>
    <row r="57" spans="1:10">
      <c r="A57" s="79" t="s">
        <v>114</v>
      </c>
      <c r="B57" s="80" t="s">
        <v>115</v>
      </c>
      <c r="C57" s="50">
        <f t="shared" ref="C57:H58" si="11">C58</f>
        <v>1381000</v>
      </c>
      <c r="D57" s="49">
        <f t="shared" si="11"/>
        <v>929000</v>
      </c>
      <c r="E57" s="94">
        <f t="shared" si="11"/>
        <v>1381000</v>
      </c>
      <c r="F57" s="94">
        <f t="shared" si="11"/>
        <v>1239195</v>
      </c>
      <c r="G57" s="94">
        <f t="shared" si="11"/>
        <v>1239195</v>
      </c>
      <c r="H57" s="94">
        <f t="shared" si="11"/>
        <v>1239195</v>
      </c>
      <c r="I57" s="95">
        <f ca="1">I57</f>
        <v>0</v>
      </c>
      <c r="J57" s="94">
        <f>J58</f>
        <v>35224</v>
      </c>
    </row>
    <row r="58" spans="1:10">
      <c r="A58" s="79" t="s">
        <v>116</v>
      </c>
      <c r="B58" s="80" t="s">
        <v>117</v>
      </c>
      <c r="C58" s="50">
        <f t="shared" si="11"/>
        <v>1381000</v>
      </c>
      <c r="D58" s="49">
        <f t="shared" si="11"/>
        <v>929000</v>
      </c>
      <c r="E58" s="94">
        <f t="shared" si="11"/>
        <v>1381000</v>
      </c>
      <c r="F58" s="94">
        <f t="shared" si="11"/>
        <v>1239195</v>
      </c>
      <c r="G58" s="94">
        <f t="shared" si="11"/>
        <v>1239195</v>
      </c>
      <c r="H58" s="94">
        <f t="shared" si="11"/>
        <v>1239195</v>
      </c>
      <c r="I58" s="95">
        <f>I59</f>
        <v>0</v>
      </c>
      <c r="J58" s="94">
        <f>J59</f>
        <v>35224</v>
      </c>
    </row>
    <row r="59" spans="1:10">
      <c r="A59" s="79" t="s">
        <v>118</v>
      </c>
      <c r="B59" s="96" t="s">
        <v>119</v>
      </c>
      <c r="C59" s="50">
        <f>SUM(C60:C64)</f>
        <v>1381000</v>
      </c>
      <c r="D59" s="49">
        <f>SUM(D60:D64)</f>
        <v>929000</v>
      </c>
      <c r="E59" s="94">
        <f>SUM(E60+E61+E62+E63+E64)</f>
        <v>1381000</v>
      </c>
      <c r="F59" s="94">
        <f>SUM(F60+F61+F62+F63)</f>
        <v>1239195</v>
      </c>
      <c r="G59" s="94">
        <f>SUM(G60+G61+G62+G63)</f>
        <v>1239195</v>
      </c>
      <c r="H59" s="94">
        <f>SUM(H60+H61+H62+H63)</f>
        <v>1239195</v>
      </c>
      <c r="I59" s="95">
        <f>SUM(I60:I63)</f>
        <v>0</v>
      </c>
      <c r="J59" s="94">
        <f>SUM(J60:J63)</f>
        <v>35224</v>
      </c>
    </row>
    <row r="60" spans="1:10">
      <c r="A60" s="59" t="s">
        <v>120</v>
      </c>
      <c r="B60" s="97" t="s">
        <v>121</v>
      </c>
      <c r="C60" s="55"/>
      <c r="D60" s="55"/>
      <c r="E60" s="55"/>
      <c r="F60" s="95"/>
      <c r="G60" s="95"/>
      <c r="H60" s="95"/>
      <c r="I60" s="95">
        <v>0</v>
      </c>
      <c r="J60" s="95">
        <v>0</v>
      </c>
    </row>
    <row r="61" spans="1:10">
      <c r="A61" s="83" t="s">
        <v>122</v>
      </c>
      <c r="B61" s="97" t="s">
        <v>123</v>
      </c>
      <c r="C61" s="98">
        <v>1300000</v>
      </c>
      <c r="D61" s="98">
        <v>848000</v>
      </c>
      <c r="E61" s="98">
        <v>1300000</v>
      </c>
      <c r="F61" s="95">
        <v>1201983</v>
      </c>
      <c r="G61" s="95">
        <f>F61</f>
        <v>1201983</v>
      </c>
      <c r="H61" s="95">
        <f>F61</f>
        <v>1201983</v>
      </c>
      <c r="I61" s="55"/>
      <c r="J61" s="55">
        <v>35224</v>
      </c>
    </row>
    <row r="62" spans="1:10">
      <c r="A62" s="83" t="s">
        <v>124</v>
      </c>
      <c r="B62" s="97" t="s">
        <v>125</v>
      </c>
      <c r="C62" s="55">
        <v>0</v>
      </c>
      <c r="D62" s="55">
        <v>0</v>
      </c>
      <c r="E62" s="55">
        <v>0</v>
      </c>
      <c r="F62" s="95"/>
      <c r="G62" s="95"/>
      <c r="H62" s="95"/>
      <c r="I62" s="95">
        <v>0</v>
      </c>
      <c r="J62" s="95">
        <v>0</v>
      </c>
    </row>
    <row r="63" spans="1:10">
      <c r="A63" s="83" t="s">
        <v>126</v>
      </c>
      <c r="B63" s="97" t="s">
        <v>127</v>
      </c>
      <c r="C63" s="55">
        <v>81000</v>
      </c>
      <c r="D63" s="55">
        <v>81000</v>
      </c>
      <c r="E63" s="55">
        <v>81000</v>
      </c>
      <c r="F63" s="95">
        <v>37212</v>
      </c>
      <c r="G63" s="95">
        <f>F63</f>
        <v>37212</v>
      </c>
      <c r="H63" s="95">
        <f>F63</f>
        <v>37212</v>
      </c>
      <c r="I63" s="95">
        <v>0</v>
      </c>
      <c r="J63" s="95">
        <v>0</v>
      </c>
    </row>
    <row r="64" spans="1:10">
      <c r="A64" s="99" t="s">
        <v>128</v>
      </c>
      <c r="B64" s="80" t="s">
        <v>129</v>
      </c>
      <c r="C64" s="55">
        <v>0</v>
      </c>
      <c r="D64" s="55">
        <v>0</v>
      </c>
      <c r="E64" s="55">
        <v>0</v>
      </c>
      <c r="F64" s="56"/>
      <c r="G64" s="56"/>
      <c r="H64" s="56"/>
      <c r="I64" s="56"/>
      <c r="J64" s="56"/>
    </row>
    <row r="65" spans="1:10">
      <c r="A65" s="100"/>
      <c r="B65" s="101"/>
      <c r="C65" s="102"/>
      <c r="D65" s="103"/>
      <c r="E65" s="104"/>
      <c r="F65" s="103"/>
      <c r="G65" s="103"/>
      <c r="H65" s="105"/>
      <c r="I65" s="105"/>
      <c r="J65" s="105"/>
    </row>
    <row r="66" spans="1:10">
      <c r="A66" s="106"/>
      <c r="B66" s="107"/>
      <c r="C66" s="108"/>
      <c r="D66" s="109"/>
      <c r="E66" s="110"/>
      <c r="F66" s="109"/>
      <c r="G66" s="109"/>
      <c r="H66" s="111"/>
      <c r="I66" s="111"/>
      <c r="J66" s="111"/>
    </row>
    <row r="67" spans="1:10">
      <c r="A67" s="112" t="s">
        <v>130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>
      <c r="A68" s="113" t="s">
        <v>131</v>
      </c>
      <c r="B68" s="113"/>
      <c r="C68" s="113"/>
      <c r="D68" s="113"/>
      <c r="E68" s="113"/>
      <c r="F68" s="113"/>
      <c r="G68" s="113"/>
      <c r="H68" s="113"/>
      <c r="I68" s="113"/>
      <c r="J68" s="113"/>
    </row>
    <row r="69" spans="1:10">
      <c r="A69" s="114" t="s">
        <v>132</v>
      </c>
      <c r="B69" s="114"/>
      <c r="C69" s="114"/>
      <c r="D69" s="114"/>
      <c r="E69" s="114"/>
      <c r="F69" s="114"/>
      <c r="G69" s="114"/>
      <c r="H69" s="114"/>
      <c r="I69" s="114"/>
      <c r="J69" s="114"/>
    </row>
    <row r="70" spans="1:10">
      <c r="A70" s="115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>
      <c r="A71" s="117" t="s">
        <v>133</v>
      </c>
      <c r="B71" s="118"/>
      <c r="C71" s="118"/>
      <c r="D71" s="110" t="s">
        <v>134</v>
      </c>
      <c r="E71" s="109"/>
      <c r="F71" s="109"/>
      <c r="G71" s="111"/>
      <c r="H71" s="111"/>
      <c r="I71" s="111"/>
      <c r="J71" s="111"/>
    </row>
    <row r="72" spans="1:10">
      <c r="A72" s="108"/>
      <c r="B72" s="109"/>
      <c r="C72" s="109"/>
      <c r="D72" s="109"/>
      <c r="E72" s="110" t="s">
        <v>135</v>
      </c>
      <c r="F72" s="109"/>
      <c r="G72" s="109"/>
      <c r="H72" s="111"/>
      <c r="I72" s="111"/>
      <c r="J72" s="119"/>
    </row>
  </sheetData>
  <mergeCells count="16">
    <mergeCell ref="H6:H7"/>
    <mergeCell ref="I6:I7"/>
    <mergeCell ref="J6:J7"/>
    <mergeCell ref="A67:J67"/>
    <mergeCell ref="A68:J68"/>
    <mergeCell ref="A69:J69"/>
    <mergeCell ref="G1:I1"/>
    <mergeCell ref="A3:H3"/>
    <mergeCell ref="A4:H4"/>
    <mergeCell ref="A5:H5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2017-06-22T13:07:01Z</dcterms:modified>
</cp:coreProperties>
</file>